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L 5 NQ " sheetId="1" r:id="rId1"/>
  </sheets>
  <definedNames>
    <definedName name="_xlnm.Print_Area" localSheetId="0">'PL 5 NQ '!$A$1:$G$39</definedName>
  </definedNames>
  <calcPr fullCalcOnLoad="1"/>
</workbook>
</file>

<file path=xl/sharedStrings.xml><?xml version="1.0" encoding="utf-8"?>
<sst xmlns="http://schemas.openxmlformats.org/spreadsheetml/2006/main" count="60" uniqueCount="58">
  <si>
    <t>STT</t>
  </si>
  <si>
    <t>NỘI DUNG</t>
  </si>
  <si>
    <t>DỰ TOÁN</t>
  </si>
  <si>
    <t>QUYẾT TOÁN</t>
  </si>
  <si>
    <t>SO SÁNH (%)</t>
  </si>
  <si>
    <t>A</t>
  </si>
  <si>
    <t xml:space="preserve">B </t>
  </si>
  <si>
    <t>3=2/1</t>
  </si>
  <si>
    <t>CHI BỔ SUNG CÂN ĐỐI CHO NSĐP</t>
  </si>
  <si>
    <t>B</t>
  </si>
  <si>
    <t>I</t>
  </si>
  <si>
    <t xml:space="preserve"> Chi đầu tư phát triển</t>
  </si>
  <si>
    <t>II</t>
  </si>
  <si>
    <t>Chi dự trữ quốc gia</t>
  </si>
  <si>
    <t>III</t>
  </si>
  <si>
    <t>Chi trả nợ lãi</t>
  </si>
  <si>
    <t>IV</t>
  </si>
  <si>
    <t>Chi viện trợ</t>
  </si>
  <si>
    <t xml:space="preserve">V </t>
  </si>
  <si>
    <t xml:space="preserve">Chi quốc phòng </t>
  </si>
  <si>
    <t>Chi an ninh và trật tự an toàn xã hội</t>
  </si>
  <si>
    <t>Chi giáo dục - đào tạo và dạy nghề</t>
  </si>
  <si>
    <t xml:space="preserve">Chi khoa học và công nghệ 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</si>
  <si>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</si>
  <si>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</si>
  <si>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</si>
  <si>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</si>
  <si>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</si>
  <si>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</si>
  <si>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Chi hoạt động của cơ quan QLNN, Đảng, đoàn thể</t>
  </si>
  <si>
    <t xml:space="preserve">Chi đảm bảo xã hội </t>
  </si>
  <si>
    <t>Chi thường xuyên khác</t>
  </si>
  <si>
    <t>VI</t>
  </si>
  <si>
    <t>Chi bổ sung quỹ dự trữ tài chính</t>
  </si>
  <si>
    <t>0</t>
  </si>
  <si>
    <t>VII</t>
  </si>
  <si>
    <t>VIII</t>
  </si>
  <si>
    <t>C</t>
  </si>
  <si>
    <t>CHI CHUYỂN NGUỒN SANG NĂM SAU</t>
  </si>
  <si>
    <t>D</t>
  </si>
  <si>
    <t>CHI BỔ SUNG CÓ MỤC TIÊU CHO NSĐP</t>
  </si>
  <si>
    <r>
      <t xml:space="preserve">Ghi chú: </t>
    </r>
  </si>
  <si>
    <t>TỔNG CHI NSTW (A+B+C+D)</t>
  </si>
  <si>
    <t>Chi đầu tư cho các dự án</t>
  </si>
  <si>
    <t>Đơn vị tính: Triệu đồng</t>
  </si>
  <si>
    <t>(2)</t>
  </si>
  <si>
    <t xml:space="preserve">Chi thường xuyên </t>
  </si>
  <si>
    <t>Chi đầu tư và hỗ trợ vốn cho doanh nghiệp cung cấp sản phẩm, dịch vụ công ích; các tổ chức kinh tế; các tổ chức tài chính; đầu tư vốn nhà nước vào doanh nghiệp</t>
  </si>
  <si>
    <t>Chi đầu tư phát triển khác</t>
  </si>
  <si>
    <r>
      <t>Dự phòng NSTW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(3)</t>
    </r>
  </si>
  <si>
    <r>
      <t>CHI NSTW THEO LĨNH VỰC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(1)</t>
    </r>
  </si>
  <si>
    <t>QUYẾT TOÁN CHI NGÂN SÁCH TRUNG ƯƠNG THEO LĨNH VỰC NĂM 2019</t>
  </si>
  <si>
    <t xml:space="preserve">Các nhiệm vụ chi khác </t>
  </si>
  <si>
    <r>
      <rPr>
        <i/>
        <vertAlign val="superscript"/>
        <sz val="11"/>
        <rFont val="Times New Roman"/>
        <family val="1"/>
      </rPr>
      <t>(1)</t>
    </r>
    <r>
      <rPr>
        <i/>
        <sz val="11"/>
        <rFont val="Times New Roman"/>
        <family val="1"/>
      </rPr>
      <t>Bao gồm chi ngân sách trung ương theo lĩnh vực, không bao gồm chi bổ sung có mục tiêu cho NSĐP.</t>
    </r>
  </si>
  <si>
    <r>
      <rPr>
        <i/>
        <vertAlign val="superscript"/>
        <sz val="11"/>
        <rFont val="Times New Roman"/>
        <family val="1"/>
      </rPr>
      <t>(2)</t>
    </r>
    <r>
      <rPr>
        <i/>
        <sz val="11"/>
        <rFont val="Times New Roman"/>
        <family val="1"/>
      </rPr>
      <t xml:space="preserve"> Bao gồm chi cải cách tiền lương.</t>
    </r>
  </si>
  <si>
    <r>
      <rPr>
        <i/>
        <vertAlign val="superscript"/>
        <sz val="11"/>
        <rFont val="Times New Roman"/>
        <family val="1"/>
      </rPr>
      <t>(3)</t>
    </r>
    <r>
      <rPr>
        <i/>
        <sz val="11"/>
        <rFont val="Times New Roman"/>
        <family val="1"/>
      </rPr>
      <t xml:space="preserve"> Không bao gồm số bổ sung có mục tiêu cho NSĐP; số quyết toán của NSTW trong các lĩnh vực chi tương ứng.</t>
    </r>
  </si>
  <si>
    <t>Phụ lục V</t>
  </si>
  <si>
    <t>(Kèm theo Nghị quyết số 22/2021/QH15 ngày 28 tháng 7 năm 2021 của Quốc hội)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</si>
</sst>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* #,##0_ ;_ * \-#,##0_ ;_ * &quot;-&quot;_ ;_ @_ "/>
    <numFmt numFmtId="186" formatCode="_ &quot;Fr.&quot;\ * #,##0.00_ ;_ &quot;Fr.&quot;\ * \-#,##0.00_ ;_ &quot;Fr.&quot;\ * &quot;-&quot;??_ ;_ @_ "/>
    <numFmt numFmtId="187" formatCode="_ * #,##0.00_ ;_ * \-#,##0.00_ ;_ * &quot;-&quot;??_ ;_ @_ "/>
    <numFmt numFmtId="188" formatCode="0.0%"/>
    <numFmt numFmtId="189" formatCode="#,##0.0"/>
    <numFmt numFmtId="190" formatCode="0.0"/>
    <numFmt numFmtId="191" formatCode="#,##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"/>
    <numFmt numFmtId="197" formatCode="#,###,###"/>
    <numFmt numFmtId="198" formatCode="_-&quot;$&quot;* ###,0&quot;.&quot;00_-;\-&quot;$&quot;* ###,0&quot;.&quot;00_-;_-&quot;$&quot;* &quot;-&quot;??_-;_-@_-"/>
  </numFmts>
  <fonts count="61">
    <font>
      <sz val="13"/>
      <name val=".VnTime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0"/>
      <name val=".VnArial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VNTime"/>
      <family val="0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2"/>
      <name val=".VnArial Narrow"/>
      <family val="2"/>
    </font>
    <font>
      <i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198" fontId="21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2" fillId="0" borderId="0" xfId="57" applyNumberFormat="1" applyFont="1" applyFill="1" applyAlignment="1">
      <alignment horizontal="center"/>
      <protection/>
    </xf>
    <xf numFmtId="3" fontId="6" fillId="0" borderId="0" xfId="57" applyNumberFormat="1" applyFont="1" applyFill="1" applyAlignment="1">
      <alignment horizontal="center"/>
      <protection/>
    </xf>
    <xf numFmtId="3" fontId="4" fillId="0" borderId="0" xfId="0" applyNumberFormat="1" applyFont="1" applyFill="1" applyAlignment="1">
      <alignment/>
    </xf>
    <xf numFmtId="3" fontId="7" fillId="0" borderId="10" xfId="57" applyNumberFormat="1" applyFont="1" applyFill="1" applyBorder="1" applyAlignment="1">
      <alignment horizontal="center" vertical="center" wrapText="1"/>
      <protection/>
    </xf>
    <xf numFmtId="3" fontId="7" fillId="0" borderId="11" xfId="57" applyNumberFormat="1" applyFont="1" applyFill="1" applyBorder="1" applyAlignment="1">
      <alignment horizontal="center" vertical="center" wrapText="1"/>
      <protection/>
    </xf>
    <xf numFmtId="49" fontId="8" fillId="0" borderId="12" xfId="57" applyNumberFormat="1" applyFont="1" applyFill="1" applyBorder="1" applyAlignment="1">
      <alignment horizontal="center" vertical="center" wrapText="1"/>
      <protection/>
    </xf>
    <xf numFmtId="3" fontId="7" fillId="0" borderId="0" xfId="0" applyNumberFormat="1" applyFont="1" applyFill="1" applyAlignment="1">
      <alignment horizontal="center" vertical="center" wrapText="1"/>
    </xf>
    <xf numFmtId="3" fontId="8" fillId="0" borderId="10" xfId="57" applyNumberFormat="1" applyFont="1" applyFill="1" applyBorder="1" applyAlignment="1">
      <alignment horizontal="center" vertical="center"/>
      <protection/>
    </xf>
    <xf numFmtId="3" fontId="8" fillId="0" borderId="11" xfId="57" applyNumberFormat="1" applyFont="1" applyFill="1" applyBorder="1" applyAlignment="1">
      <alignment horizontal="center" vertical="center"/>
      <protection/>
    </xf>
    <xf numFmtId="3" fontId="8" fillId="0" borderId="12" xfId="57" applyNumberFormat="1" applyFont="1" applyFill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3" fontId="7" fillId="0" borderId="13" xfId="57" applyNumberFormat="1" applyFont="1" applyFill="1" applyBorder="1" applyAlignment="1">
      <alignment horizontal="center" vertical="center"/>
      <protection/>
    </xf>
    <xf numFmtId="3" fontId="9" fillId="0" borderId="13" xfId="57" applyNumberFormat="1" applyFont="1" applyFill="1" applyBorder="1" applyAlignment="1">
      <alignment horizontal="center" vertical="center"/>
      <protection/>
    </xf>
    <xf numFmtId="3" fontId="7" fillId="0" borderId="14" xfId="57" applyNumberFormat="1" applyFont="1" applyFill="1" applyBorder="1" applyAlignment="1">
      <alignment horizontal="center" vertical="center"/>
      <protection/>
    </xf>
    <xf numFmtId="3" fontId="10" fillId="0" borderId="15" xfId="57" applyNumberFormat="1" applyFont="1" applyFill="1" applyBorder="1" applyAlignment="1">
      <alignment vertical="center"/>
      <protection/>
    </xf>
    <xf numFmtId="3" fontId="7" fillId="0" borderId="14" xfId="57" applyNumberFormat="1" applyFont="1" applyFill="1" applyBorder="1" applyAlignment="1">
      <alignment horizontal="left" vertical="center"/>
      <protection/>
    </xf>
    <xf numFmtId="3" fontId="12" fillId="0" borderId="14" xfId="57" applyNumberFormat="1" applyFont="1" applyFill="1" applyBorder="1" applyAlignment="1">
      <alignment horizontal="center" vertical="center"/>
      <protection/>
    </xf>
    <xf numFmtId="3" fontId="13" fillId="0" borderId="14" xfId="57" applyNumberFormat="1" applyFont="1" applyFill="1" applyBorder="1" applyAlignment="1" quotePrefix="1">
      <alignment horizontal="center" vertical="center"/>
      <protection/>
    </xf>
    <xf numFmtId="3" fontId="13" fillId="0" borderId="14" xfId="56" applyNumberFormat="1" applyFont="1" applyFill="1" applyBorder="1" applyAlignment="1">
      <alignment horizontal="left" vertical="center" wrapText="1"/>
      <protection/>
    </xf>
    <xf numFmtId="3" fontId="11" fillId="0" borderId="15" xfId="57" applyNumberFormat="1" applyFont="1" applyFill="1" applyBorder="1" applyAlignment="1">
      <alignment vertical="center"/>
      <protection/>
    </xf>
    <xf numFmtId="3" fontId="11" fillId="0" borderId="16" xfId="57" applyNumberFormat="1" applyFont="1" applyFill="1" applyBorder="1" applyAlignment="1">
      <alignment vertical="center"/>
      <protection/>
    </xf>
    <xf numFmtId="3" fontId="13" fillId="0" borderId="14" xfId="57" applyNumberFormat="1" applyFont="1" applyFill="1" applyBorder="1" applyAlignment="1">
      <alignment horizontal="left" vertical="center" wrapText="1"/>
      <protection/>
    </xf>
    <xf numFmtId="3" fontId="12" fillId="0" borderId="14" xfId="57" applyNumberFormat="1" applyFont="1" applyFill="1" applyBorder="1" applyAlignment="1">
      <alignment horizontal="center" vertical="center"/>
      <protection/>
    </xf>
    <xf numFmtId="3" fontId="12" fillId="0" borderId="14" xfId="57" applyNumberFormat="1" applyFont="1" applyFill="1" applyBorder="1" applyAlignment="1">
      <alignment vertical="center"/>
      <protection/>
    </xf>
    <xf numFmtId="3" fontId="12" fillId="0" borderId="14" xfId="56" applyNumberFormat="1" applyFont="1" applyFill="1" applyBorder="1" applyAlignment="1">
      <alignment horizontal="center" vertical="center"/>
      <protection/>
    </xf>
    <xf numFmtId="3" fontId="13" fillId="0" borderId="14" xfId="56" applyNumberFormat="1" applyFont="1" applyFill="1" applyBorder="1" applyAlignment="1">
      <alignment horizontal="center" vertical="center"/>
      <protection/>
    </xf>
    <xf numFmtId="3" fontId="13" fillId="0" borderId="14" xfId="56" applyNumberFormat="1" applyFont="1" applyFill="1" applyBorder="1" applyAlignment="1">
      <alignment horizontal="left" vertical="center"/>
      <protection/>
    </xf>
    <xf numFmtId="3" fontId="13" fillId="0" borderId="14" xfId="56" applyNumberFormat="1" applyFont="1" applyFill="1" applyBorder="1" applyAlignment="1">
      <alignment horizontal="left" vertical="center"/>
      <protection/>
    </xf>
    <xf numFmtId="3" fontId="11" fillId="0" borderId="15" xfId="57" applyNumberFormat="1" applyFont="1" applyFill="1" applyBorder="1" applyAlignment="1">
      <alignment vertical="center"/>
      <protection/>
    </xf>
    <xf numFmtId="3" fontId="11" fillId="0" borderId="16" xfId="57" applyNumberFormat="1" applyFont="1" applyFill="1" applyBorder="1" applyAlignment="1">
      <alignment vertical="center"/>
      <protection/>
    </xf>
    <xf numFmtId="3" fontId="12" fillId="0" borderId="14" xfId="56" applyNumberFormat="1" applyFont="1" applyFill="1" applyBorder="1" applyAlignment="1">
      <alignment horizontal="left" vertical="center"/>
      <protection/>
    </xf>
    <xf numFmtId="3" fontId="10" fillId="0" borderId="16" xfId="57" applyNumberFormat="1" applyFont="1" applyFill="1" applyBorder="1" applyAlignment="1">
      <alignment horizontal="right" vertical="center"/>
      <protection/>
    </xf>
    <xf numFmtId="3" fontId="7" fillId="0" borderId="14" xfId="56" applyNumberFormat="1" applyFont="1" applyFill="1" applyBorder="1" applyAlignment="1">
      <alignment horizontal="center" vertical="center"/>
      <protection/>
    </xf>
    <xf numFmtId="3" fontId="7" fillId="0" borderId="14" xfId="0" applyNumberFormat="1" applyFont="1" applyFill="1" applyBorder="1" applyAlignment="1">
      <alignment vertical="center" wrapText="1"/>
    </xf>
    <xf numFmtId="3" fontId="7" fillId="0" borderId="17" xfId="56" applyNumberFormat="1" applyFont="1" applyFill="1" applyBorder="1" applyAlignment="1">
      <alignment horizontal="center" vertical="center"/>
      <protection/>
    </xf>
    <xf numFmtId="3" fontId="7" fillId="0" borderId="17" xfId="0" applyNumberFormat="1" applyFont="1" applyFill="1" applyBorder="1" applyAlignment="1">
      <alignment vertical="center" wrapText="1"/>
    </xf>
    <xf numFmtId="3" fontId="12" fillId="0" borderId="14" xfId="56" applyNumberFormat="1" applyFont="1" applyFill="1" applyBorder="1" applyAlignment="1">
      <alignment horizontal="left" vertical="center" wrapText="1"/>
      <protection/>
    </xf>
    <xf numFmtId="2" fontId="8" fillId="0" borderId="10" xfId="60" applyNumberFormat="1" applyFont="1" applyFill="1" applyBorder="1" applyAlignment="1">
      <alignment horizontal="center" vertical="center"/>
    </xf>
    <xf numFmtId="2" fontId="11" fillId="0" borderId="13" xfId="60" applyNumberFormat="1" applyFont="1" applyFill="1" applyBorder="1" applyAlignment="1">
      <alignment vertical="center"/>
    </xf>
    <xf numFmtId="2" fontId="4" fillId="0" borderId="0" xfId="60" applyNumberFormat="1" applyFont="1" applyFill="1" applyAlignment="1">
      <alignment vertical="center"/>
    </xf>
    <xf numFmtId="3" fontId="19" fillId="0" borderId="0" xfId="57" applyNumberFormat="1" applyFont="1" applyFill="1" applyAlignment="1">
      <alignment horizontal="center"/>
      <protection/>
    </xf>
    <xf numFmtId="37" fontId="20" fillId="0" borderId="0" xfId="0" applyNumberFormat="1" applyFont="1" applyFill="1" applyAlignment="1">
      <alignment vertical="center"/>
    </xf>
    <xf numFmtId="49" fontId="10" fillId="0" borderId="15" xfId="56" applyNumberFormat="1" applyFont="1" applyFill="1" applyBorder="1" applyAlignment="1">
      <alignment horizontal="right" vertical="center"/>
      <protection/>
    </xf>
    <xf numFmtId="3" fontId="10" fillId="0" borderId="15" xfId="56" applyNumberFormat="1" applyFont="1" applyFill="1" applyBorder="1" applyAlignment="1">
      <alignment vertical="center"/>
      <protection/>
    </xf>
    <xf numFmtId="190" fontId="11" fillId="0" borderId="14" xfId="60" applyNumberFormat="1" applyFont="1" applyFill="1" applyBorder="1" applyAlignment="1">
      <alignment vertical="center"/>
    </xf>
    <xf numFmtId="190" fontId="10" fillId="0" borderId="17" xfId="60" applyNumberFormat="1" applyFont="1" applyFill="1" applyBorder="1" applyAlignment="1">
      <alignment vertical="center"/>
    </xf>
    <xf numFmtId="190" fontId="10" fillId="0" borderId="14" xfId="60" applyNumberFormat="1" applyFont="1" applyFill="1" applyBorder="1" applyAlignment="1">
      <alignment vertical="center"/>
    </xf>
    <xf numFmtId="2" fontId="5" fillId="0" borderId="0" xfId="60" applyNumberFormat="1" applyFont="1" applyFill="1" applyAlignment="1">
      <alignment horizontal="right"/>
    </xf>
    <xf numFmtId="2" fontId="7" fillId="0" borderId="10" xfId="60" applyNumberFormat="1" applyFont="1" applyFill="1" applyBorder="1" applyAlignment="1">
      <alignment horizontal="center" vertical="center" wrapText="1"/>
    </xf>
    <xf numFmtId="3" fontId="22" fillId="0" borderId="0" xfId="55" applyNumberFormat="1" applyFont="1" applyFill="1" applyAlignment="1">
      <alignment vertical="center"/>
      <protection/>
    </xf>
    <xf numFmtId="3" fontId="10" fillId="0" borderId="18" xfId="57" applyNumberFormat="1" applyFont="1" applyFill="1" applyBorder="1" applyAlignment="1">
      <alignment vertical="center"/>
      <protection/>
    </xf>
    <xf numFmtId="3" fontId="10" fillId="0" borderId="19" xfId="57" applyNumberFormat="1" applyFont="1" applyFill="1" applyBorder="1" applyAlignment="1">
      <alignment vertical="center"/>
      <protection/>
    </xf>
    <xf numFmtId="3" fontId="10" fillId="0" borderId="16" xfId="57" applyNumberFormat="1" applyFont="1" applyFill="1" applyBorder="1" applyAlignment="1">
      <alignment vertical="center"/>
      <protection/>
    </xf>
    <xf numFmtId="3" fontId="12" fillId="0" borderId="16" xfId="57" applyNumberFormat="1" applyFont="1" applyFill="1" applyBorder="1" applyAlignment="1">
      <alignment vertical="center"/>
      <protection/>
    </xf>
    <xf numFmtId="3" fontId="12" fillId="0" borderId="20" xfId="57" applyNumberFormat="1" applyFont="1" applyFill="1" applyBorder="1" applyAlignment="1">
      <alignment vertical="center"/>
      <protection/>
    </xf>
    <xf numFmtId="3" fontId="13" fillId="0" borderId="14" xfId="57" applyNumberFormat="1" applyFont="1" applyFill="1" applyBorder="1" applyAlignment="1">
      <alignment horizontal="center" vertical="center"/>
      <protection/>
    </xf>
    <xf numFmtId="49" fontId="23" fillId="0" borderId="12" xfId="57" applyNumberFormat="1" applyFont="1" applyFill="1" applyBorder="1" applyAlignment="1">
      <alignment horizontal="center" vertical="center" wrapText="1"/>
      <protection/>
    </xf>
    <xf numFmtId="37" fontId="23" fillId="0" borderId="12" xfId="57" applyNumberFormat="1" applyFont="1" applyFill="1" applyBorder="1" applyAlignment="1">
      <alignment horizontal="center" vertical="center"/>
      <protection/>
    </xf>
    <xf numFmtId="49" fontId="23" fillId="0" borderId="16" xfId="57" applyNumberFormat="1" applyFont="1" applyFill="1" applyBorder="1" applyAlignment="1">
      <alignment horizontal="center" vertical="center" wrapText="1"/>
      <protection/>
    </xf>
    <xf numFmtId="37" fontId="23" fillId="0" borderId="19" xfId="57" applyNumberFormat="1" applyFont="1" applyFill="1" applyBorder="1" applyAlignment="1">
      <alignment horizontal="center" vertical="center"/>
      <protection/>
    </xf>
    <xf numFmtId="37" fontId="23" fillId="0" borderId="16" xfId="57" applyNumberFormat="1" applyFont="1" applyFill="1" applyBorder="1" applyAlignment="1">
      <alignment horizontal="center" vertical="center"/>
      <protection/>
    </xf>
    <xf numFmtId="37" fontId="24" fillId="0" borderId="16" xfId="57" applyNumberFormat="1" applyFont="1" applyFill="1" applyBorder="1" applyAlignment="1">
      <alignment horizontal="center" vertical="center"/>
      <protection/>
    </xf>
    <xf numFmtId="37" fontId="23" fillId="0" borderId="16" xfId="56" applyNumberFormat="1" applyFont="1" applyFill="1" applyBorder="1" applyAlignment="1">
      <alignment horizontal="center" vertical="center"/>
      <protection/>
    </xf>
    <xf numFmtId="37" fontId="23" fillId="0" borderId="16" xfId="56" applyNumberFormat="1" applyFont="1" applyFill="1" applyBorder="1" applyAlignment="1" quotePrefix="1">
      <alignment horizontal="center" vertical="center"/>
      <protection/>
    </xf>
    <xf numFmtId="37" fontId="24" fillId="0" borderId="16" xfId="56" applyNumberFormat="1" applyFont="1" applyFill="1" applyBorder="1" applyAlignment="1">
      <alignment horizontal="center" vertical="center"/>
      <protection/>
    </xf>
    <xf numFmtId="37" fontId="24" fillId="0" borderId="20" xfId="56" applyNumberFormat="1" applyFont="1" applyFill="1" applyBorder="1" applyAlignment="1">
      <alignment horizontal="center" vertical="center"/>
      <protection/>
    </xf>
    <xf numFmtId="3" fontId="18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center" vertical="center" wrapText="1"/>
    </xf>
    <xf numFmtId="3" fontId="25" fillId="0" borderId="0" xfId="0" applyNumberFormat="1" applyFont="1" applyFill="1" applyAlignment="1">
      <alignment vertical="center"/>
    </xf>
    <xf numFmtId="49" fontId="10" fillId="0" borderId="15" xfId="57" applyNumberFormat="1" applyFont="1" applyFill="1" applyBorder="1" applyAlignment="1">
      <alignment horizontal="right" vertical="center"/>
      <protection/>
    </xf>
    <xf numFmtId="3" fontId="10" fillId="0" borderId="15" xfId="57" applyNumberFormat="1" applyFont="1" applyFill="1" applyBorder="1" applyAlignment="1">
      <alignment vertical="center"/>
      <protection/>
    </xf>
    <xf numFmtId="3" fontId="24" fillId="0" borderId="16" xfId="57" applyNumberFormat="1" applyFont="1" applyFill="1" applyBorder="1" applyAlignment="1" quotePrefix="1">
      <alignment horizontal="center" vertical="center"/>
      <protection/>
    </xf>
    <xf numFmtId="3" fontId="10" fillId="0" borderId="21" xfId="56" applyNumberFormat="1" applyFont="1" applyFill="1" applyBorder="1" applyAlignment="1" quotePrefix="1">
      <alignment vertical="center"/>
      <protection/>
    </xf>
    <xf numFmtId="3" fontId="10" fillId="0" borderId="21" xfId="57" applyNumberFormat="1" applyFont="1" applyFill="1" applyBorder="1" applyAlignment="1">
      <alignment vertical="center"/>
      <protection/>
    </xf>
    <xf numFmtId="3" fontId="12" fillId="0" borderId="14" xfId="57" applyNumberFormat="1" applyFont="1" applyFill="1" applyBorder="1" applyAlignment="1">
      <alignment vertical="center"/>
      <protection/>
    </xf>
    <xf numFmtId="3" fontId="12" fillId="0" borderId="14" xfId="56" applyNumberFormat="1" applyFont="1" applyFill="1" applyBorder="1" applyAlignment="1">
      <alignment vertical="center" wrapText="1"/>
      <protection/>
    </xf>
    <xf numFmtId="3" fontId="6" fillId="0" borderId="16" xfId="57" applyNumberFormat="1" applyFont="1" applyFill="1" applyBorder="1" applyAlignment="1" quotePrefix="1">
      <alignment vertical="center"/>
      <protection/>
    </xf>
    <xf numFmtId="3" fontId="10" fillId="0" borderId="15" xfId="57" applyNumberFormat="1" applyFont="1" applyFill="1" applyBorder="1" applyAlignment="1">
      <alignment horizontal="center" vertical="center"/>
      <protection/>
    </xf>
    <xf numFmtId="3" fontId="10" fillId="0" borderId="15" xfId="56" applyNumberFormat="1" applyFont="1" applyFill="1" applyBorder="1" applyAlignment="1" quotePrefix="1">
      <alignment vertical="center"/>
      <protection/>
    </xf>
    <xf numFmtId="3" fontId="11" fillId="0" borderId="14" xfId="56" applyNumberFormat="1" applyFont="1" applyFill="1" applyBorder="1" applyAlignment="1">
      <alignment horizontal="left" vertical="center"/>
      <protection/>
    </xf>
    <xf numFmtId="3" fontId="60" fillId="0" borderId="15" xfId="56" applyNumberFormat="1" applyFont="1" applyFill="1" applyBorder="1" applyAlignment="1">
      <alignment vertical="center"/>
      <protection/>
    </xf>
    <xf numFmtId="3" fontId="60" fillId="0" borderId="15" xfId="57" applyNumberFormat="1" applyFont="1" applyFill="1" applyBorder="1" applyAlignment="1">
      <alignment vertical="center"/>
      <protection/>
    </xf>
    <xf numFmtId="3" fontId="60" fillId="0" borderId="15" xfId="56" applyNumberFormat="1" applyFont="1" applyFill="1" applyBorder="1" applyAlignment="1" quotePrefix="1">
      <alignment vertical="center"/>
      <protection/>
    </xf>
    <xf numFmtId="3" fontId="15" fillId="0" borderId="0" xfId="0" applyNumberFormat="1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center" vertical="center"/>
    </xf>
    <xf numFmtId="3" fontId="2" fillId="0" borderId="0" xfId="57" applyNumberFormat="1" applyFont="1" applyFill="1" applyAlignment="1">
      <alignment horizontal="center" vertical="center"/>
      <protection/>
    </xf>
    <xf numFmtId="3" fontId="5" fillId="0" borderId="0" xfId="0" applyNumberFormat="1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8vung1" xfId="55"/>
    <cellStyle name="Normal_Book2" xfId="56"/>
    <cellStyle name="Normal_Thuc hien thang 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A3" sqref="A3:G3"/>
    </sheetView>
  </sheetViews>
  <sheetFormatPr defaultColWidth="8.72265625" defaultRowHeight="16.5"/>
  <cols>
    <col min="1" max="1" width="4.54296875" style="2" customWidth="1"/>
    <col min="2" max="2" width="36.90625" style="2" customWidth="1"/>
    <col min="3" max="3" width="11.0859375" style="2" customWidth="1"/>
    <col min="4" max="4" width="1.53515625" style="17" customWidth="1"/>
    <col min="5" max="5" width="10.99609375" style="2" customWidth="1"/>
    <col min="6" max="6" width="2.90625" style="48" customWidth="1"/>
    <col min="7" max="7" width="8.54296875" style="46" customWidth="1"/>
    <col min="8" max="8" width="8.90625" style="75" customWidth="1"/>
    <col min="9" max="9" width="9.54296875" style="2" bestFit="1" customWidth="1"/>
    <col min="10" max="10" width="9.6328125" style="2" bestFit="1" customWidth="1"/>
    <col min="11" max="16384" width="8.90625" style="2" customWidth="1"/>
  </cols>
  <sheetData>
    <row r="1" spans="1:8" s="1" customFormat="1" ht="18.75" customHeight="1">
      <c r="A1" s="94" t="s">
        <v>56</v>
      </c>
      <c r="B1" s="94"/>
      <c r="C1" s="94"/>
      <c r="D1" s="94"/>
      <c r="E1" s="94"/>
      <c r="F1" s="94"/>
      <c r="G1" s="94"/>
      <c r="H1" s="74"/>
    </row>
    <row r="2" spans="1:7" ht="20.25" customHeight="1">
      <c r="A2" s="95" t="s">
        <v>51</v>
      </c>
      <c r="B2" s="95"/>
      <c r="C2" s="95"/>
      <c r="D2" s="95"/>
      <c r="E2" s="95"/>
      <c r="F2" s="95"/>
      <c r="G2" s="95"/>
    </row>
    <row r="3" spans="1:14" ht="20.25" customHeight="1">
      <c r="A3" s="96" t="s">
        <v>57</v>
      </c>
      <c r="B3" s="96"/>
      <c r="C3" s="96"/>
      <c r="D3" s="96"/>
      <c r="E3" s="96"/>
      <c r="F3" s="96"/>
      <c r="G3" s="96"/>
      <c r="H3" s="78"/>
      <c r="I3" s="78"/>
      <c r="J3" s="78"/>
      <c r="K3" s="78"/>
      <c r="L3" s="78"/>
      <c r="M3" s="56"/>
      <c r="N3" s="56"/>
    </row>
    <row r="4" spans="1:8" s="5" customFormat="1" ht="16.5">
      <c r="A4" s="3"/>
      <c r="B4" s="3"/>
      <c r="C4" s="3"/>
      <c r="D4" s="4"/>
      <c r="E4" s="3"/>
      <c r="F4" s="47"/>
      <c r="G4" s="54" t="s">
        <v>44</v>
      </c>
      <c r="H4" s="76"/>
    </row>
    <row r="5" spans="1:8" s="9" customFormat="1" ht="27.75" customHeight="1">
      <c r="A5" s="6" t="s">
        <v>0</v>
      </c>
      <c r="B5" s="6" t="s">
        <v>1</v>
      </c>
      <c r="C5" s="7" t="s">
        <v>2</v>
      </c>
      <c r="D5" s="8"/>
      <c r="E5" s="7" t="s">
        <v>3</v>
      </c>
      <c r="F5" s="63"/>
      <c r="G5" s="55" t="s">
        <v>4</v>
      </c>
      <c r="H5" s="77"/>
    </row>
    <row r="6" spans="1:9" s="13" customFormat="1" ht="13.5" customHeight="1">
      <c r="A6" s="10" t="s">
        <v>5</v>
      </c>
      <c r="B6" s="10" t="s">
        <v>6</v>
      </c>
      <c r="C6" s="11">
        <v>1</v>
      </c>
      <c r="D6" s="12"/>
      <c r="E6" s="11">
        <v>2</v>
      </c>
      <c r="F6" s="64"/>
      <c r="G6" s="44" t="s">
        <v>7</v>
      </c>
      <c r="H6" s="75"/>
      <c r="I6" s="9"/>
    </row>
    <row r="7" spans="1:9" s="13" customFormat="1" ht="16.5" customHeight="1">
      <c r="A7" s="18"/>
      <c r="B7" s="19" t="s">
        <v>42</v>
      </c>
      <c r="C7" s="57">
        <f>+C8+C9+C34+C35</f>
        <v>1019599000.6342561</v>
      </c>
      <c r="D7" s="58"/>
      <c r="E7" s="57">
        <f>E8+E9+E34+E35</f>
        <v>1121272588</v>
      </c>
      <c r="F7" s="66"/>
      <c r="G7" s="45"/>
      <c r="H7" s="75"/>
      <c r="I7" s="9"/>
    </row>
    <row r="8" spans="1:9" s="13" customFormat="1" ht="18.75" customHeight="1">
      <c r="A8" s="20" t="s">
        <v>5</v>
      </c>
      <c r="B8" s="22" t="s">
        <v>8</v>
      </c>
      <c r="C8" s="21">
        <v>211450762.3</v>
      </c>
      <c r="D8" s="59"/>
      <c r="E8" s="21">
        <v>211280762</v>
      </c>
      <c r="F8" s="67"/>
      <c r="G8" s="53">
        <f>E8/C8*100</f>
        <v>99.91960289092795</v>
      </c>
      <c r="H8" s="75"/>
      <c r="I8" s="9"/>
    </row>
    <row r="9" spans="1:9" s="13" customFormat="1" ht="20.25" customHeight="1">
      <c r="A9" s="20" t="s">
        <v>9</v>
      </c>
      <c r="B9" s="22" t="s">
        <v>50</v>
      </c>
      <c r="C9" s="21">
        <f>+C10+C14+C15+C16+C17+C31+C32+C33</f>
        <v>664253536.79977</v>
      </c>
      <c r="D9" s="59"/>
      <c r="E9" s="21">
        <f>+E10+E14+E15+E16+E17+E31+E32+E33</f>
        <v>586806247</v>
      </c>
      <c r="F9" s="65"/>
      <c r="G9" s="53">
        <f>E9/C9*100</f>
        <v>88.34070343488206</v>
      </c>
      <c r="H9" s="75"/>
      <c r="I9" s="9"/>
    </row>
    <row r="10" spans="1:9" s="14" customFormat="1" ht="21.75" customHeight="1">
      <c r="A10" s="23" t="s">
        <v>10</v>
      </c>
      <c r="B10" s="84" t="s">
        <v>11</v>
      </c>
      <c r="C10" s="21">
        <f>109593971.65377+2240210</f>
        <v>111834181.65377</v>
      </c>
      <c r="D10" s="59"/>
      <c r="E10" s="87">
        <f>65751393+1065270</f>
        <v>66816663</v>
      </c>
      <c r="F10" s="68"/>
      <c r="G10" s="53">
        <f>E10/C10*100</f>
        <v>59.74619030777123</v>
      </c>
      <c r="H10" s="74"/>
      <c r="I10" s="9"/>
    </row>
    <row r="11" spans="1:8" s="14" customFormat="1" ht="21.75" customHeight="1" hidden="1">
      <c r="A11" s="62">
        <v>1</v>
      </c>
      <c r="B11" s="25" t="s">
        <v>43</v>
      </c>
      <c r="C11" s="35">
        <v>88074578.65377</v>
      </c>
      <c r="D11" s="36"/>
      <c r="E11" s="35">
        <f>65139852.755339+206540.393886+405000</f>
        <v>65751393.149225</v>
      </c>
      <c r="F11" s="68"/>
      <c r="G11" s="51">
        <f>E11/C11*100</f>
        <v>74.65422390233658</v>
      </c>
      <c r="H11" s="74"/>
    </row>
    <row r="12" spans="1:8" s="15" customFormat="1" ht="63" hidden="1">
      <c r="A12" s="24">
        <v>2</v>
      </c>
      <c r="B12" s="28" t="s">
        <v>47</v>
      </c>
      <c r="C12" s="26">
        <v>9200000</v>
      </c>
      <c r="D12" s="27"/>
      <c r="E12" s="26"/>
      <c r="F12" s="67"/>
      <c r="G12" s="51">
        <f aca="true" t="shared" si="0" ref="G12:G29">E12/C12*100</f>
        <v>0</v>
      </c>
      <c r="H12" s="75"/>
    </row>
    <row r="13" spans="1:8" s="15" customFormat="1" ht="15.75" hidden="1">
      <c r="A13" s="24">
        <v>3</v>
      </c>
      <c r="B13" s="28" t="s">
        <v>48</v>
      </c>
      <c r="C13" s="26">
        <v>15000</v>
      </c>
      <c r="D13" s="27"/>
      <c r="E13" s="26"/>
      <c r="F13" s="67"/>
      <c r="G13" s="51">
        <f t="shared" si="0"/>
        <v>0</v>
      </c>
      <c r="H13" s="75"/>
    </row>
    <row r="14" spans="1:8" s="16" customFormat="1" ht="19.5" customHeight="1">
      <c r="A14" s="29" t="s">
        <v>12</v>
      </c>
      <c r="B14" s="30" t="s">
        <v>13</v>
      </c>
      <c r="C14" s="21">
        <v>1100000</v>
      </c>
      <c r="D14" s="59"/>
      <c r="E14" s="21">
        <v>1701629</v>
      </c>
      <c r="F14" s="68"/>
      <c r="G14" s="53">
        <f t="shared" si="0"/>
        <v>154.69354545454544</v>
      </c>
      <c r="H14" s="74"/>
    </row>
    <row r="15" spans="1:8" s="16" customFormat="1" ht="19.5" customHeight="1">
      <c r="A15" s="29" t="s">
        <v>14</v>
      </c>
      <c r="B15" s="30" t="s">
        <v>15</v>
      </c>
      <c r="C15" s="21">
        <v>121900000</v>
      </c>
      <c r="D15" s="59"/>
      <c r="E15" s="21">
        <v>104988649</v>
      </c>
      <c r="F15" s="68"/>
      <c r="G15" s="53">
        <f t="shared" si="0"/>
        <v>86.12686546349467</v>
      </c>
      <c r="H15" s="74"/>
    </row>
    <row r="16" spans="1:8" s="16" customFormat="1" ht="19.5" customHeight="1">
      <c r="A16" s="29" t="s">
        <v>16</v>
      </c>
      <c r="B16" s="30" t="s">
        <v>17</v>
      </c>
      <c r="C16" s="21">
        <v>1300000</v>
      </c>
      <c r="D16" s="59"/>
      <c r="E16" s="21">
        <v>1358429</v>
      </c>
      <c r="F16" s="68"/>
      <c r="G16" s="53">
        <f t="shared" si="0"/>
        <v>104.49453846153847</v>
      </c>
      <c r="H16" s="74"/>
    </row>
    <row r="17" spans="1:8" s="16" customFormat="1" ht="19.5" customHeight="1">
      <c r="A17" s="31" t="s">
        <v>18</v>
      </c>
      <c r="B17" s="85" t="s">
        <v>46</v>
      </c>
      <c r="C17" s="21">
        <f>+SUM(C18:C30)</f>
        <v>413050084.912</v>
      </c>
      <c r="D17" s="86"/>
      <c r="E17" s="21">
        <f>SUM(E18:E30)</f>
        <v>411940877</v>
      </c>
      <c r="F17" s="65" t="s">
        <v>45</v>
      </c>
      <c r="G17" s="53">
        <f t="shared" si="0"/>
        <v>99.73145922189163</v>
      </c>
      <c r="H17" s="74"/>
    </row>
    <row r="18" spans="1:8" s="15" customFormat="1" ht="21.75" customHeight="1">
      <c r="A18" s="32">
        <v>1</v>
      </c>
      <c r="B18" s="33" t="s">
        <v>19</v>
      </c>
      <c r="C18" s="26">
        <v>135540000</v>
      </c>
      <c r="D18" s="27"/>
      <c r="E18" s="90">
        <v>146136937</v>
      </c>
      <c r="F18" s="69"/>
      <c r="G18" s="51">
        <f t="shared" si="0"/>
        <v>107.8183097240667</v>
      </c>
      <c r="H18" s="75"/>
    </row>
    <row r="19" spans="1:8" s="15" customFormat="1" ht="21.75" customHeight="1">
      <c r="A19" s="32">
        <v>2</v>
      </c>
      <c r="B19" s="33" t="s">
        <v>20</v>
      </c>
      <c r="C19" s="26">
        <v>75680000</v>
      </c>
      <c r="D19" s="27"/>
      <c r="E19" s="90">
        <v>77126432</v>
      </c>
      <c r="F19" s="69"/>
      <c r="G19" s="51">
        <f t="shared" si="0"/>
        <v>101.91124735729386</v>
      </c>
      <c r="H19" s="75"/>
    </row>
    <row r="20" spans="1:8" s="15" customFormat="1" ht="21.75" customHeight="1">
      <c r="A20" s="32">
        <v>3</v>
      </c>
      <c r="B20" s="33" t="s">
        <v>21</v>
      </c>
      <c r="C20" s="26">
        <v>17437869</v>
      </c>
      <c r="D20" s="27"/>
      <c r="E20" s="90">
        <v>15690370</v>
      </c>
      <c r="F20" s="69"/>
      <c r="G20" s="51">
        <f t="shared" si="0"/>
        <v>89.97871242179879</v>
      </c>
      <c r="H20" s="75"/>
    </row>
    <row r="21" spans="1:8" s="15" customFormat="1" ht="21.75" customHeight="1">
      <c r="A21" s="32">
        <v>4</v>
      </c>
      <c r="B21" s="33" t="s">
        <v>22</v>
      </c>
      <c r="C21" s="26">
        <v>9858130</v>
      </c>
      <c r="D21" s="27"/>
      <c r="E21" s="90">
        <v>9126378</v>
      </c>
      <c r="F21" s="69"/>
      <c r="G21" s="51">
        <f t="shared" si="0"/>
        <v>92.57717234404497</v>
      </c>
      <c r="H21" s="75"/>
    </row>
    <row r="22" spans="1:8" s="15" customFormat="1" ht="21.75" customHeight="1">
      <c r="A22" s="32">
        <v>5</v>
      </c>
      <c r="B22" s="33" t="s">
        <v>23</v>
      </c>
      <c r="C22" s="26">
        <v>12164927</v>
      </c>
      <c r="D22" s="27"/>
      <c r="E22" s="90">
        <v>11170450</v>
      </c>
      <c r="F22" s="69"/>
      <c r="G22" s="51">
        <f t="shared" si="0"/>
        <v>91.82504753213891</v>
      </c>
      <c r="H22" s="75"/>
    </row>
    <row r="23" spans="1:8" s="15" customFormat="1" ht="21.75" customHeight="1">
      <c r="A23" s="32">
        <v>6</v>
      </c>
      <c r="B23" s="34" t="s">
        <v>24</v>
      </c>
      <c r="C23" s="35">
        <v>1879650</v>
      </c>
      <c r="D23" s="36"/>
      <c r="E23" s="90">
        <v>1429154</v>
      </c>
      <c r="F23" s="69"/>
      <c r="G23" s="51">
        <f t="shared" si="0"/>
        <v>76.03298486420344</v>
      </c>
      <c r="H23" s="75"/>
    </row>
    <row r="24" spans="1:8" s="15" customFormat="1" ht="21.75" customHeight="1">
      <c r="A24" s="32">
        <v>7</v>
      </c>
      <c r="B24" s="34" t="s">
        <v>25</v>
      </c>
      <c r="C24" s="35">
        <v>2065000</v>
      </c>
      <c r="D24" s="36"/>
      <c r="E24" s="90">
        <v>1714421</v>
      </c>
      <c r="F24" s="69"/>
      <c r="G24" s="51">
        <f t="shared" si="0"/>
        <v>83.02280871670702</v>
      </c>
      <c r="H24" s="75"/>
    </row>
    <row r="25" spans="1:8" s="15" customFormat="1" ht="21.75" customHeight="1">
      <c r="A25" s="32">
        <v>8</v>
      </c>
      <c r="B25" s="34" t="s">
        <v>26</v>
      </c>
      <c r="C25" s="35">
        <v>880000</v>
      </c>
      <c r="D25" s="36"/>
      <c r="E25" s="90">
        <v>753599</v>
      </c>
      <c r="F25" s="69"/>
      <c r="G25" s="51">
        <f t="shared" si="0"/>
        <v>85.63625</v>
      </c>
      <c r="H25" s="75"/>
    </row>
    <row r="26" spans="1:8" s="15" customFormat="1" ht="21.75" customHeight="1">
      <c r="A26" s="32">
        <v>9</v>
      </c>
      <c r="B26" s="33" t="s">
        <v>27</v>
      </c>
      <c r="C26" s="26">
        <v>1801608</v>
      </c>
      <c r="D26" s="27"/>
      <c r="E26" s="90">
        <v>627475</v>
      </c>
      <c r="F26" s="69"/>
      <c r="G26" s="51">
        <f t="shared" si="0"/>
        <v>34.828608665148025</v>
      </c>
      <c r="H26" s="75"/>
    </row>
    <row r="27" spans="1:8" s="15" customFormat="1" ht="21.75" customHeight="1">
      <c r="A27" s="32">
        <v>10</v>
      </c>
      <c r="B27" s="33" t="s">
        <v>28</v>
      </c>
      <c r="C27" s="26">
        <v>25295677</v>
      </c>
      <c r="D27" s="27"/>
      <c r="E27" s="90">
        <v>23056033</v>
      </c>
      <c r="F27" s="69"/>
      <c r="G27" s="51">
        <f t="shared" si="0"/>
        <v>91.14613931858791</v>
      </c>
      <c r="H27" s="75"/>
    </row>
    <row r="28" spans="1:8" s="15" customFormat="1" ht="21.75" customHeight="1">
      <c r="A28" s="32">
        <v>11</v>
      </c>
      <c r="B28" s="89" t="s">
        <v>29</v>
      </c>
      <c r="C28" s="26">
        <v>45309817</v>
      </c>
      <c r="D28" s="27"/>
      <c r="E28" s="91">
        <v>44414665</v>
      </c>
      <c r="F28" s="69"/>
      <c r="G28" s="51">
        <f t="shared" si="0"/>
        <v>98.02437515914045</v>
      </c>
      <c r="H28" s="75"/>
    </row>
    <row r="29" spans="1:8" s="15" customFormat="1" ht="21.75" customHeight="1">
      <c r="A29" s="32">
        <v>12</v>
      </c>
      <c r="B29" s="33" t="s">
        <v>30</v>
      </c>
      <c r="C29" s="26">
        <v>84727406.912</v>
      </c>
      <c r="D29" s="27"/>
      <c r="E29" s="92">
        <v>80543566</v>
      </c>
      <c r="F29" s="70"/>
      <c r="G29" s="51">
        <f t="shared" si="0"/>
        <v>95.06199816035272</v>
      </c>
      <c r="H29" s="75"/>
    </row>
    <row r="30" spans="1:8" s="15" customFormat="1" ht="21.75" customHeight="1">
      <c r="A30" s="32">
        <v>13</v>
      </c>
      <c r="B30" s="33" t="s">
        <v>31</v>
      </c>
      <c r="C30" s="26">
        <v>410000</v>
      </c>
      <c r="D30" s="27"/>
      <c r="E30" s="90">
        <v>151397</v>
      </c>
      <c r="F30" s="69"/>
      <c r="G30" s="51"/>
      <c r="H30" s="75"/>
    </row>
    <row r="31" spans="1:8" s="15" customFormat="1" ht="14.25" customHeight="1">
      <c r="A31" s="31" t="s">
        <v>32</v>
      </c>
      <c r="B31" s="37" t="s">
        <v>33</v>
      </c>
      <c r="C31" s="79" t="s">
        <v>34</v>
      </c>
      <c r="D31" s="38"/>
      <c r="E31" s="49" t="s">
        <v>34</v>
      </c>
      <c r="F31" s="71"/>
      <c r="G31" s="51"/>
      <c r="H31" s="75"/>
    </row>
    <row r="32" spans="1:10" s="16" customFormat="1" ht="17.25" customHeight="1">
      <c r="A32" s="31" t="s">
        <v>35</v>
      </c>
      <c r="B32" s="37" t="s">
        <v>49</v>
      </c>
      <c r="C32" s="80">
        <v>3352890.2340000006</v>
      </c>
      <c r="E32" s="50"/>
      <c r="F32" s="81"/>
      <c r="G32" s="53"/>
      <c r="H32" s="74"/>
      <c r="I32" s="15"/>
      <c r="J32" s="15"/>
    </row>
    <row r="33" spans="1:10" s="16" customFormat="1" ht="15.75">
      <c r="A33" s="31" t="s">
        <v>36</v>
      </c>
      <c r="B33" s="43" t="s">
        <v>52</v>
      </c>
      <c r="C33" s="80">
        <v>11716380.000000002</v>
      </c>
      <c r="E33" s="50">
        <v>0</v>
      </c>
      <c r="F33" s="81"/>
      <c r="G33" s="53"/>
      <c r="H33" s="74"/>
      <c r="I33" s="15"/>
      <c r="J33" s="15"/>
    </row>
    <row r="34" spans="1:10" s="16" customFormat="1" ht="15" customHeight="1">
      <c r="A34" s="39" t="s">
        <v>37</v>
      </c>
      <c r="B34" s="40" t="s">
        <v>38</v>
      </c>
      <c r="C34" s="80"/>
      <c r="D34" s="60"/>
      <c r="E34" s="88">
        <f>183637380-1626390</f>
        <v>182010990</v>
      </c>
      <c r="F34" s="71"/>
      <c r="G34" s="53"/>
      <c r="H34" s="74"/>
      <c r="I34" s="15"/>
      <c r="J34" s="15"/>
    </row>
    <row r="35" spans="1:10" s="16" customFormat="1" ht="17.25" customHeight="1">
      <c r="A35" s="41" t="s">
        <v>39</v>
      </c>
      <c r="B35" s="42" t="s">
        <v>40</v>
      </c>
      <c r="C35" s="83">
        <f>143894462.534486+239</f>
        <v>143894701.534486</v>
      </c>
      <c r="D35" s="61"/>
      <c r="E35" s="82">
        <v>141174589</v>
      </c>
      <c r="F35" s="72"/>
      <c r="G35" s="52">
        <f>+E35/C35*100</f>
        <v>98.10965066435466</v>
      </c>
      <c r="H35" s="74"/>
      <c r="I35" s="15"/>
      <c r="J35" s="15"/>
    </row>
    <row r="36" spans="2:10" ht="16.5">
      <c r="B36" s="73" t="s">
        <v>41</v>
      </c>
      <c r="C36" s="73"/>
      <c r="D36" s="73"/>
      <c r="E36" s="73"/>
      <c r="F36" s="73"/>
      <c r="G36" s="73"/>
      <c r="I36" s="15"/>
      <c r="J36" s="15"/>
    </row>
    <row r="37" spans="2:7" ht="30" customHeight="1">
      <c r="B37" s="93" t="s">
        <v>53</v>
      </c>
      <c r="C37" s="93"/>
      <c r="D37" s="93"/>
      <c r="E37" s="93"/>
      <c r="F37" s="93"/>
      <c r="G37" s="93"/>
    </row>
    <row r="38" spans="2:7" ht="16.5">
      <c r="B38" s="93" t="s">
        <v>54</v>
      </c>
      <c r="C38" s="93"/>
      <c r="D38" s="93"/>
      <c r="E38" s="93"/>
      <c r="F38" s="93"/>
      <c r="G38" s="93"/>
    </row>
    <row r="39" spans="2:7" ht="33.75" customHeight="1">
      <c r="B39" s="93" t="s">
        <v>55</v>
      </c>
      <c r="C39" s="93"/>
      <c r="D39" s="93"/>
      <c r="E39" s="93"/>
      <c r="F39" s="93"/>
      <c r="G39" s="93"/>
    </row>
  </sheetData>
  <sheetProtection/>
  <mergeCells count="6">
    <mergeCell ref="B38:G38"/>
    <mergeCell ref="A1:G1"/>
    <mergeCell ref="A2:G2"/>
    <mergeCell ref="B37:G37"/>
    <mergeCell ref="B39:G39"/>
    <mergeCell ref="A3:G3"/>
  </mergeCells>
  <printOptions/>
  <pageMargins left="0.3" right="0.15748031496063" top="0.433070866141732" bottom="0.196850393700787" header="0.354330708661417" footer="0.1574803149606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QTHT-NKT</dc:creator>
  <cp:keywords/>
  <dc:description/>
  <cp:lastModifiedBy>Nguyen Thi Huyen Trang</cp:lastModifiedBy>
  <cp:lastPrinted>2021-07-27T05:50:39Z</cp:lastPrinted>
  <dcterms:created xsi:type="dcterms:W3CDTF">2019-07-24T12:04:35Z</dcterms:created>
  <dcterms:modified xsi:type="dcterms:W3CDTF">2021-07-29T08:45:43Z</dcterms:modified>
  <cp:category/>
  <cp:version/>
  <cp:contentType/>
  <cp:contentStatus/>
</cp:coreProperties>
</file>